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<sst xmlns="http://schemas.openxmlformats.org/spreadsheetml/2006/main" count="380" uniqueCount="183">
  <si>
    <t>Устройство полимерцементной выравнивающей  стяжки (наливной пол) толщ 3мм</t>
  </si>
  <si>
    <t>меш</t>
  </si>
  <si>
    <t>Стоимость маяков оцинкованных</t>
  </si>
  <si>
    <t>кв.м.</t>
  </si>
  <si>
    <t xml:space="preserve"> Ед. изм.</t>
  </si>
  <si>
    <t>Кол-во</t>
  </si>
  <si>
    <t>Наименование работ</t>
  </si>
  <si>
    <t>№ п\п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</si>
  <si>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</si>
  <si>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</si>
  <si>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</si>
  <si>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</si>
  <si>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</si>
  <si>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</si>
  <si>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</si>
  <si>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</si>
  <si>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</si>
  <si>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</si>
  <si>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</si>
  <si>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</si>
  <si>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</si>
  <si>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 xml:space="preserve">Настил фанеры </t>
  </si>
  <si>
    <t>Настил  массивной доски</t>
  </si>
  <si>
    <t>Установка порогов</t>
  </si>
  <si>
    <t>2.8</t>
  </si>
  <si>
    <t>2.9</t>
  </si>
  <si>
    <t>2.10</t>
  </si>
  <si>
    <t>2.11</t>
  </si>
  <si>
    <t>Стоимость мастики битумной</t>
  </si>
  <si>
    <t>Стоимость дюбель-гвоздей 6*60,8*80</t>
  </si>
  <si>
    <t>Стоимость клея "Тарбикол"</t>
  </si>
  <si>
    <t>Стоимость гвоздей паркетных</t>
  </si>
  <si>
    <t>Стоимость масла "Саерлак"Италия</t>
  </si>
  <si>
    <t>м.п.</t>
  </si>
  <si>
    <t>кг.</t>
  </si>
  <si>
    <t>тыс.шт.</t>
  </si>
  <si>
    <t>Стоимость порогов</t>
  </si>
  <si>
    <t>3.1</t>
  </si>
  <si>
    <t>3.2</t>
  </si>
  <si>
    <t>3.3</t>
  </si>
  <si>
    <t>3.4</t>
  </si>
  <si>
    <t>3.5</t>
  </si>
  <si>
    <t>3.6</t>
  </si>
  <si>
    <t>Укладка плитки "керамогранит" 30*30</t>
  </si>
  <si>
    <t>Стоимость плитки "керамогранит" 30*30</t>
  </si>
  <si>
    <t>Стоимость клея плиточного "Юнис"</t>
  </si>
  <si>
    <t>Стоимость крестиков</t>
  </si>
  <si>
    <t>Стоимость грунта акрилового"Глимс"</t>
  </si>
  <si>
    <t>Стоимость затирки "Ультра колор"</t>
  </si>
  <si>
    <t>меш.</t>
  </si>
  <si>
    <t>пачка</t>
  </si>
  <si>
    <t>Стоимость смеси "наливной пол"  25кг</t>
  </si>
  <si>
    <t>Стоимость пескобетона 50кг</t>
  </si>
  <si>
    <t>шт.</t>
  </si>
  <si>
    <t>4.1</t>
  </si>
  <si>
    <t>4.2</t>
  </si>
  <si>
    <t>4.3</t>
  </si>
  <si>
    <t>4.4</t>
  </si>
  <si>
    <t>4.5</t>
  </si>
  <si>
    <t>Стоимость профилей 27*28  27*60</t>
  </si>
  <si>
    <t>Стоимость дюбель-гвоздей 6*60</t>
  </si>
  <si>
    <t>Стоимость саморезов 25мм  35мм 16мм</t>
  </si>
  <si>
    <t>Стоимость ГКЛ 10мм</t>
  </si>
  <si>
    <t>5.1</t>
  </si>
  <si>
    <t>5.2</t>
  </si>
  <si>
    <t>5.3</t>
  </si>
  <si>
    <t>5.4</t>
  </si>
  <si>
    <t>5.5</t>
  </si>
  <si>
    <t>5.6</t>
  </si>
  <si>
    <t>Окраска потолков</t>
  </si>
  <si>
    <t>Оклейка потолка флизелиновыми обоями</t>
  </si>
  <si>
    <t>Стоимость "Фюгенфюллера"</t>
  </si>
  <si>
    <t>Стоимость сетки серпянки самоклеящ.</t>
  </si>
  <si>
    <t>рул</t>
  </si>
  <si>
    <t>Стоимость "Ветонит ЛР"</t>
  </si>
  <si>
    <t>Стоимость краски "Питсбург"</t>
  </si>
  <si>
    <t>Стоимость абразивн сетки</t>
  </si>
  <si>
    <t>шт</t>
  </si>
  <si>
    <t>Стоимость обоев 100г\м2</t>
  </si>
  <si>
    <t>рул.</t>
  </si>
  <si>
    <t>Стоимость клея обойного</t>
  </si>
  <si>
    <t>пач</t>
  </si>
  <si>
    <t>Стоимость грунтовки "Глимс"</t>
  </si>
  <si>
    <t xml:space="preserve">Подготовка под окраску потолков </t>
  </si>
  <si>
    <t>Монтаж ГКЛ перегородок в 1 слой 12мм проф №100</t>
  </si>
  <si>
    <t>4.6</t>
  </si>
  <si>
    <t>Стоимость крабов,соединителей</t>
  </si>
  <si>
    <t>Обшивка стен ГКЛ в 1 слой 12 мм  проф 27*60</t>
  </si>
  <si>
    <t>Устройство шумоизоляции матами "Роквул" толщ 100мм</t>
  </si>
  <si>
    <t>Стоимость профилей №100</t>
  </si>
  <si>
    <t>Стоимость саморезов</t>
  </si>
  <si>
    <t>Стоимость профилей №60</t>
  </si>
  <si>
    <t>Стоимость прямых подвесов</t>
  </si>
  <si>
    <t>Стоимость матов "Роквул" 0,6м3</t>
  </si>
  <si>
    <t>упак.</t>
  </si>
  <si>
    <t>Стоимость ГКЛ 12 мм  50%</t>
  </si>
  <si>
    <t>Стоимость ГКЛВ 12мм  50%</t>
  </si>
  <si>
    <t>Стоимость плитки глазурованной 20*30</t>
  </si>
  <si>
    <t>пач.</t>
  </si>
  <si>
    <t>Стоимость раскладки для плитки   №7</t>
  </si>
  <si>
    <t>Оклейка стен флизелиновыми обоями</t>
  </si>
  <si>
    <t>1.7</t>
  </si>
  <si>
    <t>1.8</t>
  </si>
  <si>
    <t>1.9</t>
  </si>
  <si>
    <t>1.10</t>
  </si>
  <si>
    <t>1.11</t>
  </si>
  <si>
    <t>Подготовка под окраску стен и откосов</t>
  </si>
  <si>
    <t>Окраска стен и откосов</t>
  </si>
  <si>
    <t>Стоимость гидростеклоизола</t>
  </si>
  <si>
    <t>Стоимость баллонов Пропан</t>
  </si>
  <si>
    <t>Устройство гидроизоляции в 2 слоя с заводом на стены</t>
  </si>
  <si>
    <t>бал</t>
  </si>
  <si>
    <t xml:space="preserve">   ЭЛЕКТРОМОНТАЖНЫЕ РАБОТЫ</t>
  </si>
  <si>
    <t xml:space="preserve">   КАНАЛИЗАЦИОННЫЕ РАБОТЫ</t>
  </si>
  <si>
    <t xml:space="preserve">   МОНТАЖ ГВС И ХВС</t>
  </si>
  <si>
    <t>ВСЕГО</t>
  </si>
  <si>
    <t xml:space="preserve">  1. Гидроизоляция</t>
  </si>
  <si>
    <t>Стоимость мастики "Биски"</t>
  </si>
  <si>
    <t>Итого работа руб, в. т.ч. НДС 18%</t>
  </si>
  <si>
    <t>Цена за ед. руб., в т.ч. НДС 18%</t>
  </si>
  <si>
    <t>Итого мат-лы руб, в. т.ч. НДС 18%</t>
  </si>
  <si>
    <t>Всего руб, в. т.ч. НДС 18%</t>
  </si>
  <si>
    <t>2. Устройство "фальшпола"</t>
  </si>
  <si>
    <t>Стоимость керамзита</t>
  </si>
  <si>
    <t>Стоимость сетки дорожной</t>
  </si>
  <si>
    <t>Стоимость пескобетона</t>
  </si>
  <si>
    <t>Стоимость цемента</t>
  </si>
  <si>
    <t>3. Устройство стяжек (средн. h=60мм)</t>
  </si>
  <si>
    <t>Устройство стяжек</t>
  </si>
  <si>
    <t>Стоимость грунта"Бетон-контакт"</t>
  </si>
  <si>
    <t>Устройство фальшполов из керамзитобетона h=250мм</t>
  </si>
  <si>
    <t>I. ПОЛЫ.</t>
  </si>
  <si>
    <t>4. Паркет.</t>
  </si>
  <si>
    <t>4.7</t>
  </si>
  <si>
    <t>4.8</t>
  </si>
  <si>
    <t>4.9</t>
  </si>
  <si>
    <t xml:space="preserve">Раскрой фанеры  </t>
  </si>
  <si>
    <t>4.10</t>
  </si>
  <si>
    <t>Покрытие  маслом</t>
  </si>
  <si>
    <t>4.11</t>
  </si>
  <si>
    <t>4.12</t>
  </si>
  <si>
    <t>Стоимость фанеры толщ 16мм</t>
  </si>
  <si>
    <t>5.Плитка полы кухня, с\у гостев., бар.</t>
  </si>
  <si>
    <t>Итого полы:</t>
  </si>
  <si>
    <t>II. ПОТОЛКИ.</t>
  </si>
  <si>
    <t>1. Монтаж потолков.</t>
  </si>
  <si>
    <t>I</t>
  </si>
  <si>
    <t xml:space="preserve">Монтаж одноуровневых потолков из ГКЛ 10мм в один слой </t>
  </si>
  <si>
    <t>2. Малярные работы потолок.</t>
  </si>
  <si>
    <t>Итого  потолки:</t>
  </si>
  <si>
    <t>III. Стены, перегородки, проемы.</t>
  </si>
  <si>
    <t>1.Монтаж перегородок и обшивка стен.</t>
  </si>
  <si>
    <t>2. Облицовка стен плиткой.</t>
  </si>
  <si>
    <t>Облицовка стен  кухни плиткой глазурованной " 20*30</t>
  </si>
  <si>
    <t xml:space="preserve">Облицовка стен  с\у гостевых плиткой </t>
  </si>
  <si>
    <t>3. Малярные работы стены.</t>
  </si>
  <si>
    <t>3.7</t>
  </si>
  <si>
    <t>3.8</t>
  </si>
  <si>
    <t>3.9</t>
  </si>
  <si>
    <t>3.10</t>
  </si>
  <si>
    <t>3.11</t>
  </si>
  <si>
    <t>итого стены</t>
  </si>
  <si>
    <t>ИТОГО I - III</t>
  </si>
  <si>
    <t>II</t>
  </si>
  <si>
    <t>III</t>
  </si>
  <si>
    <t>итого электромонтаж:</t>
  </si>
  <si>
    <t>итого канализация:</t>
  </si>
  <si>
    <r>
      <t xml:space="preserve">Транспортно-заготовительные расходы </t>
    </r>
    <r>
      <rPr>
        <b/>
        <sz val="10"/>
        <rFont val="Arial"/>
        <family val="2"/>
      </rPr>
      <t>4%</t>
    </r>
    <r>
      <rPr>
        <sz val="10"/>
        <rFont val="Arial"/>
        <family val="0"/>
      </rPr>
      <t xml:space="preserve"> от стоимости материалов</t>
    </r>
  </si>
  <si>
    <r>
      <t xml:space="preserve">Малоценно-быстроизнашивающиеся предметы и укрывочный материал  </t>
    </r>
    <r>
      <rPr>
        <b/>
        <sz val="10"/>
        <rFont val="Arial"/>
        <family val="2"/>
      </rPr>
      <t xml:space="preserve"> 2,56%</t>
    </r>
    <r>
      <rPr>
        <sz val="10"/>
        <rFont val="Arial"/>
        <family val="0"/>
      </rPr>
      <t xml:space="preserve"> от стоимости работ</t>
    </r>
  </si>
  <si>
    <r>
      <t xml:space="preserve">Накладные расходы </t>
    </r>
    <r>
      <rPr>
        <b/>
        <sz val="10"/>
        <rFont val="Arial"/>
        <family val="2"/>
      </rPr>
      <t>15%</t>
    </r>
    <r>
      <rPr>
        <sz val="10"/>
        <rFont val="Arial"/>
        <family val="2"/>
      </rPr>
      <t xml:space="preserve"> от стоимости работ</t>
    </r>
  </si>
  <si>
    <t>4,1</t>
  </si>
  <si>
    <t>4,2</t>
  </si>
  <si>
    <t>Монтаж дверных блоков с навеской полотен, запениваем коробок, установкой обналички</t>
  </si>
  <si>
    <t>ИТОГО</t>
  </si>
  <si>
    <t>4. Проемы.</t>
  </si>
  <si>
    <t>Стоимость дверных блоков с фурнитурой МДФ</t>
  </si>
  <si>
    <t>Подписи сторон:</t>
  </si>
  <si>
    <t>Приложение №1</t>
  </si>
  <si>
    <t>Смета</t>
  </si>
  <si>
    <t xml:space="preserve">к Договору № </t>
  </si>
  <si>
    <t xml:space="preserve">Объект: г. Новосибирск ул. </t>
  </si>
  <si>
    <t xml:space="preserve">Подрядчик : </t>
  </si>
  <si>
    <t xml:space="preserve">Заказчик: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</si>
</sst>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color indexed="22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2" fontId="45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0" fillId="34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49"/>
  <sheetViews>
    <sheetView tabSelected="1" zoomScalePageLayoutView="0" workbookViewId="0" topLeftCell="A129">
      <selection activeCell="C152" sqref="C152"/>
    </sheetView>
  </sheetViews>
  <sheetFormatPr defaultColWidth="9.140625" defaultRowHeight="12.75"/>
  <cols>
    <col min="1" max="1" width="3.00390625" style="0" customWidth="1"/>
    <col min="2" max="2" width="8.00390625" style="0" customWidth="1"/>
    <col min="3" max="3" width="48.8515625" style="0" customWidth="1"/>
    <col min="4" max="4" width="7.421875" style="0" customWidth="1"/>
    <col min="6" max="6" width="10.57421875" style="0" bestFit="1" customWidth="1"/>
    <col min="7" max="7" width="15.57421875" style="0" customWidth="1"/>
    <col min="8" max="8" width="12.7109375" style="0" customWidth="1"/>
    <col min="9" max="9" width="17.57421875" style="0" customWidth="1"/>
  </cols>
  <sheetData>
    <row r="3" spans="3:9" ht="15">
      <c r="C3" s="53" t="s">
        <v>180</v>
      </c>
      <c r="D3" s="53"/>
      <c r="E3" s="53"/>
      <c r="F3" s="53"/>
      <c r="G3" s="53" t="s">
        <v>177</v>
      </c>
      <c r="H3" s="53"/>
      <c r="I3" s="53"/>
    </row>
    <row r="4" spans="3:9" ht="15">
      <c r="C4" s="53"/>
      <c r="D4" s="53"/>
      <c r="E4" s="53"/>
      <c r="F4" s="53"/>
      <c r="G4" s="53"/>
      <c r="H4" s="53"/>
      <c r="I4" s="53"/>
    </row>
    <row r="5" spans="3:9" ht="15">
      <c r="C5" s="53"/>
      <c r="D5" s="53"/>
      <c r="E5" s="53"/>
      <c r="F5" s="53"/>
      <c r="G5" s="53" t="s">
        <v>179</v>
      </c>
      <c r="H5" s="53"/>
      <c r="I5" s="53"/>
    </row>
    <row r="6" spans="3:9" ht="15">
      <c r="C6" s="53" t="s">
        <v>181</v>
      </c>
      <c r="D6" s="53"/>
      <c r="E6" s="53"/>
      <c r="F6" s="53"/>
      <c r="G6" s="53"/>
      <c r="H6" s="53"/>
      <c r="I6" s="53"/>
    </row>
    <row r="7" spans="3:9" ht="15">
      <c r="C7" s="53"/>
      <c r="D7" s="53"/>
      <c r="E7" s="53"/>
      <c r="F7" s="53"/>
      <c r="G7" s="53"/>
      <c r="H7" s="53"/>
      <c r="I7" s="53"/>
    </row>
    <row r="8" spans="3:9" ht="15">
      <c r="C8" s="53" t="s">
        <v>182</v>
      </c>
      <c r="D8" s="53"/>
      <c r="E8" s="53"/>
      <c r="F8" s="53"/>
      <c r="G8" s="53"/>
      <c r="H8" s="53"/>
      <c r="I8" s="53"/>
    </row>
    <row r="10" spans="3:9" ht="15.75">
      <c r="C10" s="56" t="s">
        <v>178</v>
      </c>
      <c r="D10" s="57"/>
      <c r="E10" s="57"/>
      <c r="F10" s="57"/>
      <c r="G10" s="57"/>
      <c r="H10" s="57"/>
      <c r="I10" s="57"/>
    </row>
    <row r="11" ht="13.5" thickBot="1"/>
    <row r="12" ht="13.5" hidden="1" thickBot="1"/>
    <row r="13" ht="14.25" customHeight="1" hidden="1"/>
    <row r="14" ht="13.5" hidden="1" thickBot="1"/>
    <row r="15" spans="1:9" ht="75" customHeight="1" thickBot="1">
      <c r="A15" s="46"/>
      <c r="B15" s="37" t="s">
        <v>7</v>
      </c>
      <c r="C15" s="9" t="s">
        <v>6</v>
      </c>
      <c r="D15" s="8" t="s">
        <v>4</v>
      </c>
      <c r="E15" s="7" t="s">
        <v>5</v>
      </c>
      <c r="F15" s="20" t="s">
        <v>119</v>
      </c>
      <c r="G15" s="20" t="s">
        <v>118</v>
      </c>
      <c r="H15" s="20" t="s">
        <v>120</v>
      </c>
      <c r="I15" s="21" t="s">
        <v>121</v>
      </c>
    </row>
    <row r="16" spans="1:9" ht="15.75">
      <c r="A16" s="44"/>
      <c r="B16" s="38"/>
      <c r="C16" s="45" t="s">
        <v>131</v>
      </c>
      <c r="D16" s="36"/>
      <c r="E16" s="36"/>
      <c r="F16" s="36"/>
      <c r="G16" s="36"/>
      <c r="H16" s="36"/>
      <c r="I16" s="36"/>
    </row>
    <row r="17" spans="1:9" ht="12.75">
      <c r="A17" s="3" t="s">
        <v>146</v>
      </c>
      <c r="B17" s="2"/>
      <c r="C17" s="32" t="s">
        <v>116</v>
      </c>
      <c r="D17" s="1"/>
      <c r="E17" s="2"/>
      <c r="F17" s="2"/>
      <c r="G17" s="2"/>
      <c r="H17" s="2"/>
      <c r="I17" s="2"/>
    </row>
    <row r="18" spans="1:9" ht="12.75">
      <c r="A18" s="3" t="s">
        <v>146</v>
      </c>
      <c r="B18" s="6" t="s">
        <v>8</v>
      </c>
      <c r="C18" s="12" t="s">
        <v>110</v>
      </c>
      <c r="D18" s="2" t="s">
        <v>3</v>
      </c>
      <c r="E18" s="2">
        <v>302</v>
      </c>
      <c r="F18" s="22">
        <v>150</v>
      </c>
      <c r="G18" s="22">
        <f>E18*F18</f>
        <v>45300</v>
      </c>
      <c r="H18" s="22"/>
      <c r="I18" s="22"/>
    </row>
    <row r="19" spans="1:9" ht="12.75">
      <c r="A19" s="3" t="s">
        <v>146</v>
      </c>
      <c r="B19" s="6" t="s">
        <v>9</v>
      </c>
      <c r="C19" s="12" t="s">
        <v>117</v>
      </c>
      <c r="D19" s="2" t="s">
        <v>34</v>
      </c>
      <c r="E19" s="2">
        <v>302</v>
      </c>
      <c r="F19" s="22">
        <v>50</v>
      </c>
      <c r="G19" s="22"/>
      <c r="H19" s="22">
        <f>E19*F19</f>
        <v>15100</v>
      </c>
      <c r="I19" s="22"/>
    </row>
    <row r="20" spans="1:9" ht="12.75">
      <c r="A20" s="3" t="s">
        <v>146</v>
      </c>
      <c r="B20" s="6" t="s">
        <v>10</v>
      </c>
      <c r="C20" s="12" t="s">
        <v>108</v>
      </c>
      <c r="D20" s="2" t="s">
        <v>3</v>
      </c>
      <c r="E20" s="2">
        <v>664</v>
      </c>
      <c r="F20" s="22">
        <v>70</v>
      </c>
      <c r="G20" s="22"/>
      <c r="H20" s="22">
        <f aca="true" t="shared" si="0" ref="H20:H36">E20*F20</f>
        <v>46480</v>
      </c>
      <c r="I20" s="22"/>
    </row>
    <row r="21" spans="1:9" ht="12.75">
      <c r="A21" s="3" t="s">
        <v>146</v>
      </c>
      <c r="B21" s="6" t="s">
        <v>11</v>
      </c>
      <c r="C21" s="12" t="s">
        <v>109</v>
      </c>
      <c r="D21" s="2" t="s">
        <v>111</v>
      </c>
      <c r="E21" s="2">
        <v>6</v>
      </c>
      <c r="F21" s="22">
        <v>300</v>
      </c>
      <c r="G21" s="22"/>
      <c r="H21" s="22">
        <f t="shared" si="0"/>
        <v>1800</v>
      </c>
      <c r="I21" s="22"/>
    </row>
    <row r="22" spans="1:9" ht="12.75">
      <c r="A22" s="3"/>
      <c r="B22" s="6"/>
      <c r="C22" s="12"/>
      <c r="D22" s="2"/>
      <c r="E22" s="2"/>
      <c r="F22" s="22"/>
      <c r="G22" s="22"/>
      <c r="H22" s="22"/>
      <c r="I22" s="22"/>
    </row>
    <row r="23" spans="1:9" ht="12.75">
      <c r="A23" s="3"/>
      <c r="B23" s="6"/>
      <c r="C23" s="32" t="s">
        <v>122</v>
      </c>
      <c r="D23" s="2"/>
      <c r="E23" s="2"/>
      <c r="F23" s="22"/>
      <c r="G23" s="22"/>
      <c r="H23" s="22"/>
      <c r="I23" s="22"/>
    </row>
    <row r="24" spans="1:9" ht="12.75">
      <c r="A24" s="3" t="s">
        <v>146</v>
      </c>
      <c r="B24" s="6" t="s">
        <v>14</v>
      </c>
      <c r="C24" s="12" t="s">
        <v>130</v>
      </c>
      <c r="D24" s="2" t="s">
        <v>3</v>
      </c>
      <c r="E24" s="2">
        <v>249</v>
      </c>
      <c r="F24" s="22">
        <v>400</v>
      </c>
      <c r="G24" s="22">
        <f>E24*F24</f>
        <v>99600</v>
      </c>
      <c r="H24" s="22"/>
      <c r="I24" s="22"/>
    </row>
    <row r="25" spans="1:9" ht="12.75">
      <c r="A25" s="3" t="s">
        <v>146</v>
      </c>
      <c r="B25" s="6" t="s">
        <v>15</v>
      </c>
      <c r="C25" s="12" t="s">
        <v>123</v>
      </c>
      <c r="D25" s="2" t="s">
        <v>1</v>
      </c>
      <c r="E25" s="2">
        <v>1494</v>
      </c>
      <c r="F25" s="22">
        <v>60</v>
      </c>
      <c r="G25" s="22"/>
      <c r="H25" s="22">
        <f t="shared" si="0"/>
        <v>89640</v>
      </c>
      <c r="I25" s="22"/>
    </row>
    <row r="26" spans="1:9" ht="12.75">
      <c r="A26" s="3" t="s">
        <v>146</v>
      </c>
      <c r="B26" s="6" t="s">
        <v>16</v>
      </c>
      <c r="C26" s="12" t="s">
        <v>124</v>
      </c>
      <c r="D26" s="2" t="s">
        <v>3</v>
      </c>
      <c r="E26" s="2">
        <v>274</v>
      </c>
      <c r="F26" s="22">
        <v>150</v>
      </c>
      <c r="G26" s="22"/>
      <c r="H26" s="22">
        <f t="shared" si="0"/>
        <v>41100</v>
      </c>
      <c r="I26" s="22"/>
    </row>
    <row r="27" spans="1:15" ht="12.75">
      <c r="A27" s="3" t="s">
        <v>146</v>
      </c>
      <c r="B27" s="6" t="s">
        <v>17</v>
      </c>
      <c r="C27" s="12" t="s">
        <v>125</v>
      </c>
      <c r="D27" s="2" t="s">
        <v>1</v>
      </c>
      <c r="E27" s="2">
        <v>598</v>
      </c>
      <c r="F27" s="22">
        <v>120</v>
      </c>
      <c r="G27" s="22"/>
      <c r="H27" s="22">
        <f t="shared" si="0"/>
        <v>71760</v>
      </c>
      <c r="I27" s="22"/>
      <c r="O27" s="34"/>
    </row>
    <row r="28" spans="1:9" ht="12.75">
      <c r="A28" s="3"/>
      <c r="B28" s="6" t="s">
        <v>18</v>
      </c>
      <c r="C28" s="12" t="s">
        <v>126</v>
      </c>
      <c r="D28" s="2" t="s">
        <v>1</v>
      </c>
      <c r="E28" s="2">
        <v>52</v>
      </c>
      <c r="F28" s="22">
        <v>300</v>
      </c>
      <c r="G28" s="22"/>
      <c r="H28" s="22">
        <f t="shared" si="0"/>
        <v>15600</v>
      </c>
      <c r="I28" s="22"/>
    </row>
    <row r="29" spans="1:9" ht="12.75">
      <c r="A29" s="3"/>
      <c r="B29" s="6"/>
      <c r="C29" s="12"/>
      <c r="D29" s="2"/>
      <c r="E29" s="2"/>
      <c r="F29" s="22"/>
      <c r="G29" s="22"/>
      <c r="H29" s="22"/>
      <c r="I29" s="22"/>
    </row>
    <row r="30" spans="1:9" ht="12.75">
      <c r="A30" s="3"/>
      <c r="B30" s="6"/>
      <c r="C30" s="32" t="s">
        <v>127</v>
      </c>
      <c r="D30" s="2"/>
      <c r="E30" s="2"/>
      <c r="F30" s="22"/>
      <c r="G30" s="22"/>
      <c r="H30" s="22"/>
      <c r="I30" s="22"/>
    </row>
    <row r="31" spans="1:9" ht="12.75">
      <c r="A31" s="3" t="s">
        <v>146</v>
      </c>
      <c r="B31" s="6" t="s">
        <v>37</v>
      </c>
      <c r="C31" s="12" t="s">
        <v>128</v>
      </c>
      <c r="D31" s="2" t="s">
        <v>3</v>
      </c>
      <c r="E31" s="2">
        <v>572</v>
      </c>
      <c r="F31" s="22">
        <v>200</v>
      </c>
      <c r="G31" s="22">
        <f>E31*F31</f>
        <v>114400</v>
      </c>
      <c r="H31" s="22"/>
      <c r="I31" s="22"/>
    </row>
    <row r="32" spans="1:9" ht="25.5">
      <c r="A32" s="3" t="s">
        <v>146</v>
      </c>
      <c r="B32" s="6" t="s">
        <v>38</v>
      </c>
      <c r="C32" s="4" t="s">
        <v>0</v>
      </c>
      <c r="D32" s="2" t="s">
        <v>3</v>
      </c>
      <c r="E32" s="2">
        <v>323</v>
      </c>
      <c r="F32" s="22">
        <v>150</v>
      </c>
      <c r="G32" s="22">
        <f>E32*F32</f>
        <v>48450</v>
      </c>
      <c r="H32" s="22"/>
      <c r="I32" s="22"/>
    </row>
    <row r="33" spans="1:9" ht="12.75">
      <c r="A33" s="3" t="s">
        <v>146</v>
      </c>
      <c r="B33" s="6" t="s">
        <v>39</v>
      </c>
      <c r="C33" s="4" t="s">
        <v>52</v>
      </c>
      <c r="D33" s="2" t="s">
        <v>1</v>
      </c>
      <c r="E33" s="2">
        <v>1716</v>
      </c>
      <c r="F33" s="22">
        <v>120</v>
      </c>
      <c r="G33" s="22"/>
      <c r="H33" s="22">
        <f t="shared" si="0"/>
        <v>205920</v>
      </c>
      <c r="I33" s="22"/>
    </row>
    <row r="34" spans="1:9" ht="12.75">
      <c r="A34" s="3" t="s">
        <v>146</v>
      </c>
      <c r="B34" s="6" t="s">
        <v>40</v>
      </c>
      <c r="C34" s="4" t="s">
        <v>51</v>
      </c>
      <c r="D34" s="2" t="s">
        <v>1</v>
      </c>
      <c r="E34" s="2">
        <v>71</v>
      </c>
      <c r="F34" s="22">
        <v>150</v>
      </c>
      <c r="G34" s="22"/>
      <c r="H34" s="22">
        <f t="shared" si="0"/>
        <v>10650</v>
      </c>
      <c r="I34" s="22"/>
    </row>
    <row r="35" spans="1:9" ht="12.75">
      <c r="A35" s="3" t="s">
        <v>146</v>
      </c>
      <c r="B35" s="6" t="s">
        <v>41</v>
      </c>
      <c r="C35" s="4" t="s">
        <v>2</v>
      </c>
      <c r="D35" s="2" t="s">
        <v>53</v>
      </c>
      <c r="E35" s="2">
        <v>116</v>
      </c>
      <c r="F35" s="22">
        <v>55</v>
      </c>
      <c r="G35" s="22"/>
      <c r="H35" s="22">
        <f t="shared" si="0"/>
        <v>6380</v>
      </c>
      <c r="I35" s="22"/>
    </row>
    <row r="36" spans="1:9" ht="12.75">
      <c r="A36" s="3" t="s">
        <v>146</v>
      </c>
      <c r="B36" s="6" t="s">
        <v>42</v>
      </c>
      <c r="C36" s="4" t="s">
        <v>129</v>
      </c>
      <c r="D36" s="2" t="s">
        <v>34</v>
      </c>
      <c r="E36" s="2">
        <v>232</v>
      </c>
      <c r="F36" s="22">
        <v>30</v>
      </c>
      <c r="G36" s="22"/>
      <c r="H36" s="22">
        <f t="shared" si="0"/>
        <v>6960</v>
      </c>
      <c r="I36" s="22"/>
    </row>
    <row r="37" spans="1:9" ht="12.75">
      <c r="A37" s="3"/>
      <c r="B37" s="6"/>
      <c r="C37" s="5"/>
      <c r="D37" s="2"/>
      <c r="E37" s="2"/>
      <c r="F37" s="22"/>
      <c r="G37" s="23"/>
      <c r="H37" s="23"/>
      <c r="I37" s="25"/>
    </row>
    <row r="38" spans="1:9" ht="12.75">
      <c r="A38" s="3"/>
      <c r="B38" s="6"/>
      <c r="C38" s="33" t="s">
        <v>132</v>
      </c>
      <c r="D38" s="2"/>
      <c r="E38" s="2"/>
      <c r="F38" s="22"/>
      <c r="G38" s="22"/>
      <c r="H38" s="22"/>
      <c r="I38" s="22"/>
    </row>
    <row r="39" spans="1:9" ht="12.75">
      <c r="A39" s="3" t="s">
        <v>146</v>
      </c>
      <c r="B39" s="6" t="s">
        <v>54</v>
      </c>
      <c r="C39" s="4" t="s">
        <v>136</v>
      </c>
      <c r="D39" s="2" t="s">
        <v>3</v>
      </c>
      <c r="E39" s="2">
        <v>323</v>
      </c>
      <c r="F39" s="22">
        <v>50</v>
      </c>
      <c r="G39" s="22">
        <f>E39*F39</f>
        <v>16150</v>
      </c>
      <c r="H39" s="22"/>
      <c r="I39" s="22"/>
    </row>
    <row r="40" spans="1:9" ht="12.75">
      <c r="A40" s="3" t="s">
        <v>146</v>
      </c>
      <c r="B40" s="6" t="s">
        <v>55</v>
      </c>
      <c r="C40" s="4" t="s">
        <v>21</v>
      </c>
      <c r="D40" s="2" t="s">
        <v>3</v>
      </c>
      <c r="E40" s="2">
        <v>323</v>
      </c>
      <c r="F40" s="22">
        <v>100</v>
      </c>
      <c r="G40" s="22">
        <f>E40*F40</f>
        <v>32300</v>
      </c>
      <c r="H40" s="22"/>
      <c r="I40" s="22"/>
    </row>
    <row r="41" spans="1:9" ht="12.75">
      <c r="A41" s="3" t="s">
        <v>146</v>
      </c>
      <c r="B41" s="6" t="s">
        <v>56</v>
      </c>
      <c r="C41" s="4" t="s">
        <v>22</v>
      </c>
      <c r="D41" s="2" t="s">
        <v>3</v>
      </c>
      <c r="E41" s="2">
        <v>323</v>
      </c>
      <c r="F41" s="22">
        <v>1000</v>
      </c>
      <c r="G41" s="22">
        <f>E41*F41</f>
        <v>323000</v>
      </c>
      <c r="H41" s="22"/>
      <c r="I41" s="22"/>
    </row>
    <row r="42" spans="1:9" ht="12.75">
      <c r="A42" s="3" t="s">
        <v>146</v>
      </c>
      <c r="B42" s="6" t="s">
        <v>57</v>
      </c>
      <c r="C42" s="4" t="s">
        <v>138</v>
      </c>
      <c r="D42" s="2" t="s">
        <v>3</v>
      </c>
      <c r="E42" s="2">
        <v>323</v>
      </c>
      <c r="F42" s="22">
        <v>100</v>
      </c>
      <c r="G42" s="22">
        <f>E42*F42</f>
        <v>32300</v>
      </c>
      <c r="H42" s="22"/>
      <c r="I42" s="22"/>
    </row>
    <row r="43" spans="1:9" ht="12.75">
      <c r="A43" s="3" t="s">
        <v>146</v>
      </c>
      <c r="B43" s="6" t="s">
        <v>58</v>
      </c>
      <c r="C43" s="4" t="s">
        <v>23</v>
      </c>
      <c r="D43" s="2" t="s">
        <v>33</v>
      </c>
      <c r="E43" s="2">
        <v>9</v>
      </c>
      <c r="F43" s="22">
        <v>100</v>
      </c>
      <c r="G43" s="22">
        <f>E43*F43</f>
        <v>900</v>
      </c>
      <c r="H43" s="22"/>
      <c r="I43" s="22"/>
    </row>
    <row r="44" spans="1:9" ht="12.75">
      <c r="A44" s="3" t="s">
        <v>146</v>
      </c>
      <c r="B44" s="6" t="s">
        <v>85</v>
      </c>
      <c r="C44" s="4" t="s">
        <v>141</v>
      </c>
      <c r="D44" s="2" t="s">
        <v>3</v>
      </c>
      <c r="E44" s="2">
        <v>343</v>
      </c>
      <c r="F44" s="22">
        <v>500</v>
      </c>
      <c r="G44" s="22"/>
      <c r="H44" s="54">
        <f>E44*F44</f>
        <v>171500</v>
      </c>
      <c r="I44" s="22"/>
    </row>
    <row r="45" spans="1:9" ht="12.75">
      <c r="A45" s="3" t="s">
        <v>146</v>
      </c>
      <c r="B45" s="6" t="s">
        <v>133</v>
      </c>
      <c r="C45" s="4" t="s">
        <v>28</v>
      </c>
      <c r="D45" s="2" t="s">
        <v>34</v>
      </c>
      <c r="E45" s="2">
        <v>405</v>
      </c>
      <c r="F45" s="22">
        <v>30</v>
      </c>
      <c r="G45" s="22"/>
      <c r="H45" s="22">
        <f aca="true" t="shared" si="1" ref="H45:H50">E45*F45</f>
        <v>12150</v>
      </c>
      <c r="I45" s="22"/>
    </row>
    <row r="46" spans="1:9" ht="12.75">
      <c r="A46" s="3" t="s">
        <v>146</v>
      </c>
      <c r="B46" s="6" t="s">
        <v>134</v>
      </c>
      <c r="C46" s="4" t="s">
        <v>29</v>
      </c>
      <c r="D46" s="2" t="s">
        <v>35</v>
      </c>
      <c r="E46" s="2">
        <v>8</v>
      </c>
      <c r="F46" s="22">
        <v>1000</v>
      </c>
      <c r="G46" s="22"/>
      <c r="H46" s="22">
        <f t="shared" si="1"/>
        <v>8000</v>
      </c>
      <c r="I46" s="22"/>
    </row>
    <row r="47" spans="1:9" ht="12.75">
      <c r="A47" s="3" t="s">
        <v>146</v>
      </c>
      <c r="B47" s="6" t="s">
        <v>135</v>
      </c>
      <c r="C47" s="4" t="s">
        <v>30</v>
      </c>
      <c r="D47" s="2" t="s">
        <v>34</v>
      </c>
      <c r="E47" s="2">
        <v>390</v>
      </c>
      <c r="F47" s="22">
        <v>150</v>
      </c>
      <c r="G47" s="22"/>
      <c r="H47" s="22">
        <f t="shared" si="1"/>
        <v>58500</v>
      </c>
      <c r="I47" s="22"/>
    </row>
    <row r="48" spans="1:9" ht="12.75">
      <c r="A48" s="3" t="s">
        <v>146</v>
      </c>
      <c r="B48" s="6" t="s">
        <v>137</v>
      </c>
      <c r="C48" s="4" t="s">
        <v>31</v>
      </c>
      <c r="D48" s="2" t="s">
        <v>34</v>
      </c>
      <c r="E48" s="2">
        <v>24</v>
      </c>
      <c r="F48" s="22">
        <v>500</v>
      </c>
      <c r="G48" s="22"/>
      <c r="H48" s="22">
        <f t="shared" si="1"/>
        <v>12000</v>
      </c>
      <c r="I48" s="22"/>
    </row>
    <row r="49" spans="1:9" ht="12.75">
      <c r="A49" s="3" t="s">
        <v>146</v>
      </c>
      <c r="B49" s="6" t="s">
        <v>139</v>
      </c>
      <c r="C49" s="4" t="s">
        <v>32</v>
      </c>
      <c r="D49" s="2" t="s">
        <v>34</v>
      </c>
      <c r="E49" s="2">
        <v>62</v>
      </c>
      <c r="F49" s="22">
        <v>180</v>
      </c>
      <c r="G49" s="22"/>
      <c r="H49" s="22">
        <f t="shared" si="1"/>
        <v>11160</v>
      </c>
      <c r="I49" s="22"/>
    </row>
    <row r="50" spans="1:9" ht="12.75">
      <c r="A50" s="3" t="s">
        <v>146</v>
      </c>
      <c r="B50" s="6" t="s">
        <v>140</v>
      </c>
      <c r="C50" s="4" t="s">
        <v>36</v>
      </c>
      <c r="D50" s="2" t="s">
        <v>33</v>
      </c>
      <c r="E50" s="2">
        <v>9</v>
      </c>
      <c r="F50" s="22">
        <v>350</v>
      </c>
      <c r="G50" s="22"/>
      <c r="H50" s="22">
        <f t="shared" si="1"/>
        <v>3150</v>
      </c>
      <c r="I50" s="22"/>
    </row>
    <row r="51" spans="1:9" ht="12.75">
      <c r="A51" s="3"/>
      <c r="B51" s="10"/>
      <c r="C51" s="1"/>
      <c r="D51" s="1"/>
      <c r="E51" s="1"/>
      <c r="F51" s="24"/>
      <c r="G51" s="24"/>
      <c r="H51" s="24"/>
      <c r="I51" s="24"/>
    </row>
    <row r="52" spans="1:9" ht="12.75">
      <c r="A52" s="3"/>
      <c r="B52" s="10"/>
      <c r="C52" s="32" t="s">
        <v>142</v>
      </c>
      <c r="D52" s="2"/>
      <c r="E52" s="2"/>
      <c r="F52" s="22"/>
      <c r="G52" s="22"/>
      <c r="H52" s="22"/>
      <c r="I52" s="22"/>
    </row>
    <row r="53" spans="1:9" ht="12.75">
      <c r="A53" s="3" t="s">
        <v>146</v>
      </c>
      <c r="B53" s="6" t="s">
        <v>63</v>
      </c>
      <c r="C53" s="1" t="s">
        <v>43</v>
      </c>
      <c r="D53" s="2" t="s">
        <v>3</v>
      </c>
      <c r="E53" s="2">
        <v>269</v>
      </c>
      <c r="F53" s="22">
        <v>400</v>
      </c>
      <c r="G53" s="22">
        <f>E53*F53</f>
        <v>107600</v>
      </c>
      <c r="H53" s="22"/>
      <c r="I53" s="22"/>
    </row>
    <row r="54" spans="1:9" ht="12.75">
      <c r="A54" s="3" t="s">
        <v>146</v>
      </c>
      <c r="B54" s="6" t="s">
        <v>64</v>
      </c>
      <c r="C54" s="1" t="s">
        <v>44</v>
      </c>
      <c r="D54" s="2" t="s">
        <v>3</v>
      </c>
      <c r="E54" s="2">
        <v>248</v>
      </c>
      <c r="F54" s="22">
        <v>300</v>
      </c>
      <c r="G54" s="22"/>
      <c r="H54" s="22">
        <f>E54*F54</f>
        <v>74400</v>
      </c>
      <c r="I54" s="22"/>
    </row>
    <row r="55" spans="1:9" ht="12.75">
      <c r="A55" s="3" t="s">
        <v>146</v>
      </c>
      <c r="B55" s="6" t="s">
        <v>65</v>
      </c>
      <c r="C55" s="1" t="s">
        <v>45</v>
      </c>
      <c r="D55" s="2" t="s">
        <v>49</v>
      </c>
      <c r="E55" s="2">
        <v>107</v>
      </c>
      <c r="F55" s="22">
        <v>250</v>
      </c>
      <c r="G55" s="22"/>
      <c r="H55" s="22">
        <f>E55*F55</f>
        <v>26750</v>
      </c>
      <c r="I55" s="22"/>
    </row>
    <row r="56" spans="1:9" ht="12.75">
      <c r="A56" s="3" t="s">
        <v>146</v>
      </c>
      <c r="B56" s="6" t="s">
        <v>66</v>
      </c>
      <c r="C56" s="1" t="s">
        <v>46</v>
      </c>
      <c r="D56" s="2" t="s">
        <v>50</v>
      </c>
      <c r="E56" s="2">
        <v>9</v>
      </c>
      <c r="F56" s="22">
        <v>50</v>
      </c>
      <c r="G56" s="22"/>
      <c r="H56" s="22">
        <f>E56*F56</f>
        <v>450</v>
      </c>
      <c r="I56" s="22"/>
    </row>
    <row r="57" spans="1:9" ht="12.75">
      <c r="A57" s="3" t="s">
        <v>146</v>
      </c>
      <c r="B57" s="6" t="s">
        <v>67</v>
      </c>
      <c r="C57" s="1" t="s">
        <v>48</v>
      </c>
      <c r="D57" s="2" t="s">
        <v>34</v>
      </c>
      <c r="E57" s="2">
        <v>44</v>
      </c>
      <c r="F57" s="22">
        <v>200</v>
      </c>
      <c r="G57" s="22"/>
      <c r="H57" s="22">
        <f>E57*F57</f>
        <v>8800</v>
      </c>
      <c r="I57" s="22"/>
    </row>
    <row r="58" spans="1:9" ht="12.75">
      <c r="A58" s="3" t="s">
        <v>146</v>
      </c>
      <c r="B58" s="6" t="s">
        <v>68</v>
      </c>
      <c r="C58" s="1" t="s">
        <v>47</v>
      </c>
      <c r="D58" s="2" t="s">
        <v>34</v>
      </c>
      <c r="E58" s="2">
        <v>50</v>
      </c>
      <c r="F58" s="22">
        <v>30</v>
      </c>
      <c r="G58" s="22"/>
      <c r="H58" s="22">
        <f>E58*F58</f>
        <v>1500</v>
      </c>
      <c r="I58" s="22"/>
    </row>
    <row r="59" spans="1:9" ht="12.75">
      <c r="A59" s="3"/>
      <c r="B59" s="6"/>
      <c r="C59" s="39" t="s">
        <v>143</v>
      </c>
      <c r="D59" s="2"/>
      <c r="E59" s="2"/>
      <c r="F59" s="22"/>
      <c r="G59" s="23">
        <f>SUM(G18:G58)</f>
        <v>820000</v>
      </c>
      <c r="H59" s="23">
        <f>SUM(H18:H58)</f>
        <v>899750</v>
      </c>
      <c r="I59" s="52">
        <f>G59+H59</f>
        <v>1719750</v>
      </c>
    </row>
    <row r="60" spans="1:9" ht="12.75">
      <c r="A60" s="3"/>
      <c r="B60" s="6"/>
      <c r="C60" s="1"/>
      <c r="D60" s="2"/>
      <c r="E60" s="2"/>
      <c r="F60" s="22"/>
      <c r="G60" s="22"/>
      <c r="H60" s="22"/>
      <c r="I60" s="22"/>
    </row>
    <row r="61" spans="1:9" ht="12.75">
      <c r="A61" s="41"/>
      <c r="B61" s="40"/>
      <c r="C61" s="35" t="s">
        <v>144</v>
      </c>
      <c r="D61" s="13"/>
      <c r="E61" s="13"/>
      <c r="F61" s="28"/>
      <c r="G61" s="28"/>
      <c r="H61" s="28"/>
      <c r="I61" s="28"/>
    </row>
    <row r="62" spans="1:9" ht="12.75">
      <c r="A62" s="3"/>
      <c r="B62" s="6"/>
      <c r="C62" s="32" t="s">
        <v>145</v>
      </c>
      <c r="D62" s="2"/>
      <c r="E62" s="2"/>
      <c r="F62" s="22"/>
      <c r="G62" s="22"/>
      <c r="H62" s="22"/>
      <c r="I62" s="22"/>
    </row>
    <row r="63" spans="1:9" ht="25.5">
      <c r="A63" s="3" t="s">
        <v>163</v>
      </c>
      <c r="B63" s="6" t="s">
        <v>8</v>
      </c>
      <c r="C63" s="4" t="s">
        <v>147</v>
      </c>
      <c r="D63" s="2" t="s">
        <v>3</v>
      </c>
      <c r="E63" s="2">
        <v>572</v>
      </c>
      <c r="F63" s="22">
        <v>300</v>
      </c>
      <c r="G63" s="22">
        <f>E63*F63</f>
        <v>171600</v>
      </c>
      <c r="H63" s="22"/>
      <c r="I63" s="22"/>
    </row>
    <row r="64" spans="1:9" ht="12.75">
      <c r="A64" s="3" t="s">
        <v>163</v>
      </c>
      <c r="B64" s="6" t="s">
        <v>10</v>
      </c>
      <c r="C64" s="1" t="s">
        <v>59</v>
      </c>
      <c r="D64" s="2" t="s">
        <v>33</v>
      </c>
      <c r="E64" s="2">
        <v>3432</v>
      </c>
      <c r="F64" s="22">
        <v>65</v>
      </c>
      <c r="G64" s="22"/>
      <c r="H64" s="22">
        <f>E64*F64</f>
        <v>223080</v>
      </c>
      <c r="I64" s="22"/>
    </row>
    <row r="65" spans="1:9" ht="12.75">
      <c r="A65" s="3" t="s">
        <v>163</v>
      </c>
      <c r="B65" s="6" t="s">
        <v>11</v>
      </c>
      <c r="C65" s="1" t="s">
        <v>60</v>
      </c>
      <c r="D65" s="2" t="s">
        <v>35</v>
      </c>
      <c r="E65" s="2">
        <v>2</v>
      </c>
      <c r="F65" s="22">
        <v>1000</v>
      </c>
      <c r="G65" s="22"/>
      <c r="H65" s="22">
        <f>E65*F65</f>
        <v>2000</v>
      </c>
      <c r="I65" s="22"/>
    </row>
    <row r="66" spans="1:9" ht="12.75">
      <c r="A66" s="3" t="s">
        <v>163</v>
      </c>
      <c r="B66" s="6" t="s">
        <v>12</v>
      </c>
      <c r="C66" s="1" t="s">
        <v>61</v>
      </c>
      <c r="D66" s="2" t="s">
        <v>34</v>
      </c>
      <c r="E66" s="2">
        <v>140</v>
      </c>
      <c r="F66" s="22">
        <v>500</v>
      </c>
      <c r="G66" s="22"/>
      <c r="H66" s="22">
        <f>E66*F66</f>
        <v>70000</v>
      </c>
      <c r="I66" s="22"/>
    </row>
    <row r="67" spans="1:9" ht="12.75">
      <c r="A67" s="3" t="s">
        <v>163</v>
      </c>
      <c r="B67" s="6" t="s">
        <v>13</v>
      </c>
      <c r="C67" s="1" t="s">
        <v>62</v>
      </c>
      <c r="D67" s="2" t="s">
        <v>3</v>
      </c>
      <c r="E67" s="2">
        <v>606</v>
      </c>
      <c r="F67" s="22">
        <v>85</v>
      </c>
      <c r="G67" s="22"/>
      <c r="H67" s="22">
        <f>E67*F67</f>
        <v>51510</v>
      </c>
      <c r="I67" s="22"/>
    </row>
    <row r="68" spans="1:9" ht="12.75">
      <c r="A68" s="3" t="s">
        <v>163</v>
      </c>
      <c r="B68" s="6" t="s">
        <v>101</v>
      </c>
      <c r="C68" s="1" t="s">
        <v>86</v>
      </c>
      <c r="D68" s="2" t="s">
        <v>53</v>
      </c>
      <c r="E68" s="2">
        <v>1340</v>
      </c>
      <c r="F68" s="22">
        <v>8</v>
      </c>
      <c r="G68" s="22"/>
      <c r="H68" s="22">
        <f>E68*F68</f>
        <v>10720</v>
      </c>
      <c r="I68" s="22"/>
    </row>
    <row r="69" spans="1:9" ht="12.75">
      <c r="A69" s="3"/>
      <c r="B69" s="6"/>
      <c r="C69" s="32" t="s">
        <v>148</v>
      </c>
      <c r="D69" s="2"/>
      <c r="E69" s="2"/>
      <c r="F69" s="22"/>
      <c r="G69" s="22"/>
      <c r="H69" s="22"/>
      <c r="I69" s="22"/>
    </row>
    <row r="70" spans="1:9" ht="12.75">
      <c r="A70" s="3" t="s">
        <v>163</v>
      </c>
      <c r="B70" s="6" t="s">
        <v>14</v>
      </c>
      <c r="C70" s="1" t="s">
        <v>83</v>
      </c>
      <c r="D70" s="2" t="s">
        <v>3</v>
      </c>
      <c r="E70" s="2">
        <v>572</v>
      </c>
      <c r="F70" s="22">
        <v>170</v>
      </c>
      <c r="G70" s="22">
        <f>E70*F70</f>
        <v>97240</v>
      </c>
      <c r="H70" s="22"/>
      <c r="I70" s="22"/>
    </row>
    <row r="71" spans="1:9" ht="12.75">
      <c r="A71" s="3" t="s">
        <v>163</v>
      </c>
      <c r="B71" s="6" t="s">
        <v>15</v>
      </c>
      <c r="C71" s="1" t="s">
        <v>70</v>
      </c>
      <c r="D71" s="2" t="s">
        <v>3</v>
      </c>
      <c r="E71" s="2">
        <v>572</v>
      </c>
      <c r="F71" s="22">
        <v>90</v>
      </c>
      <c r="G71" s="22">
        <f>E71*F71</f>
        <v>51480</v>
      </c>
      <c r="H71" s="22"/>
      <c r="I71" s="22"/>
    </row>
    <row r="72" spans="1:9" ht="12.75">
      <c r="A72" s="3" t="s">
        <v>163</v>
      </c>
      <c r="B72" s="6" t="s">
        <v>16</v>
      </c>
      <c r="C72" s="1" t="s">
        <v>69</v>
      </c>
      <c r="D72" s="2" t="s">
        <v>3</v>
      </c>
      <c r="E72" s="2">
        <v>572</v>
      </c>
      <c r="F72" s="22">
        <v>90</v>
      </c>
      <c r="G72" s="22">
        <f>E72*F72</f>
        <v>51480</v>
      </c>
      <c r="H72" s="22"/>
      <c r="I72" s="22"/>
    </row>
    <row r="73" spans="1:9" ht="12.75">
      <c r="A73" s="3" t="s">
        <v>163</v>
      </c>
      <c r="B73" s="6" t="s">
        <v>17</v>
      </c>
      <c r="C73" s="1" t="s">
        <v>72</v>
      </c>
      <c r="D73" s="2" t="s">
        <v>73</v>
      </c>
      <c r="E73" s="2">
        <v>31</v>
      </c>
      <c r="F73" s="22">
        <v>80</v>
      </c>
      <c r="G73" s="22"/>
      <c r="H73" s="22">
        <f>E73*F73</f>
        <v>2480</v>
      </c>
      <c r="I73" s="22"/>
    </row>
    <row r="74" spans="1:9" ht="12.75">
      <c r="A74" s="3" t="s">
        <v>163</v>
      </c>
      <c r="B74" s="6" t="s">
        <v>18</v>
      </c>
      <c r="C74" s="1" t="s">
        <v>71</v>
      </c>
      <c r="D74" s="2" t="s">
        <v>1</v>
      </c>
      <c r="E74" s="2">
        <v>28</v>
      </c>
      <c r="F74" s="22">
        <v>350</v>
      </c>
      <c r="G74" s="22"/>
      <c r="H74" s="22">
        <f aca="true" t="shared" si="2" ref="H74:H80">E74*F74</f>
        <v>9800</v>
      </c>
      <c r="I74" s="22"/>
    </row>
    <row r="75" spans="1:9" ht="12.75">
      <c r="A75" s="3" t="s">
        <v>163</v>
      </c>
      <c r="B75" s="6" t="s">
        <v>19</v>
      </c>
      <c r="C75" s="1" t="s">
        <v>74</v>
      </c>
      <c r="D75" s="2" t="s">
        <v>1</v>
      </c>
      <c r="E75" s="2">
        <v>58</v>
      </c>
      <c r="F75" s="22">
        <v>350</v>
      </c>
      <c r="G75" s="22"/>
      <c r="H75" s="22">
        <f t="shared" si="2"/>
        <v>20300</v>
      </c>
      <c r="I75" s="22"/>
    </row>
    <row r="76" spans="1:9" ht="12.75">
      <c r="A76" s="3" t="s">
        <v>163</v>
      </c>
      <c r="B76" s="6" t="s">
        <v>20</v>
      </c>
      <c r="C76" s="1" t="s">
        <v>75</v>
      </c>
      <c r="D76" s="2" t="s">
        <v>34</v>
      </c>
      <c r="E76" s="2">
        <v>174</v>
      </c>
      <c r="F76" s="22">
        <v>120</v>
      </c>
      <c r="G76" s="22"/>
      <c r="H76" s="22">
        <f t="shared" si="2"/>
        <v>20880</v>
      </c>
      <c r="I76" s="22"/>
    </row>
    <row r="77" spans="1:9" ht="12.75">
      <c r="A77" s="3" t="s">
        <v>163</v>
      </c>
      <c r="B77" s="6" t="s">
        <v>24</v>
      </c>
      <c r="C77" s="1" t="s">
        <v>76</v>
      </c>
      <c r="D77" s="2" t="s">
        <v>77</v>
      </c>
      <c r="E77" s="2">
        <v>233</v>
      </c>
      <c r="F77" s="22">
        <v>20</v>
      </c>
      <c r="G77" s="22"/>
      <c r="H77" s="22">
        <f t="shared" si="2"/>
        <v>4660</v>
      </c>
      <c r="I77" s="22"/>
    </row>
    <row r="78" spans="1:9" ht="12.75">
      <c r="A78" s="3" t="s">
        <v>163</v>
      </c>
      <c r="B78" s="6" t="s">
        <v>25</v>
      </c>
      <c r="C78" s="1" t="s">
        <v>78</v>
      </c>
      <c r="D78" s="2" t="s">
        <v>79</v>
      </c>
      <c r="E78" s="2">
        <v>62</v>
      </c>
      <c r="F78" s="22">
        <v>1200</v>
      </c>
      <c r="G78" s="22"/>
      <c r="H78" s="22">
        <f t="shared" si="2"/>
        <v>74400</v>
      </c>
      <c r="I78" s="22"/>
    </row>
    <row r="79" spans="1:9" ht="12.75">
      <c r="A79" s="3" t="s">
        <v>163</v>
      </c>
      <c r="B79" s="6" t="s">
        <v>26</v>
      </c>
      <c r="C79" s="1" t="s">
        <v>80</v>
      </c>
      <c r="D79" s="2" t="s">
        <v>81</v>
      </c>
      <c r="E79" s="2">
        <v>31</v>
      </c>
      <c r="F79" s="22">
        <v>70</v>
      </c>
      <c r="G79" s="22"/>
      <c r="H79" s="22">
        <f t="shared" si="2"/>
        <v>2170</v>
      </c>
      <c r="I79" s="22"/>
    </row>
    <row r="80" spans="1:9" ht="12.75">
      <c r="A80" s="3" t="s">
        <v>163</v>
      </c>
      <c r="B80" s="6" t="s">
        <v>27</v>
      </c>
      <c r="C80" s="1" t="s">
        <v>82</v>
      </c>
      <c r="D80" s="2" t="s">
        <v>34</v>
      </c>
      <c r="E80" s="2">
        <v>97</v>
      </c>
      <c r="F80" s="22">
        <v>30</v>
      </c>
      <c r="G80" s="22"/>
      <c r="H80" s="22">
        <f t="shared" si="2"/>
        <v>2910</v>
      </c>
      <c r="I80" s="22"/>
    </row>
    <row r="81" spans="1:9" ht="12.75">
      <c r="A81" s="3"/>
      <c r="B81" s="6"/>
      <c r="C81" s="32" t="s">
        <v>149</v>
      </c>
      <c r="D81" s="2"/>
      <c r="E81" s="2"/>
      <c r="F81" s="22"/>
      <c r="G81" s="23">
        <f>SUM(G63:G80)</f>
        <v>371800</v>
      </c>
      <c r="H81" s="23">
        <f>SUM(H64:H80)</f>
        <v>494910</v>
      </c>
      <c r="I81" s="52">
        <f>SUM(G81:H81)</f>
        <v>866710</v>
      </c>
    </row>
    <row r="82" spans="1:9" ht="12.75">
      <c r="A82" s="3"/>
      <c r="B82" s="6"/>
      <c r="C82" s="3"/>
      <c r="D82" s="2"/>
      <c r="E82" s="2"/>
      <c r="F82" s="22"/>
      <c r="G82" s="23"/>
      <c r="H82" s="23"/>
      <c r="I82" s="25"/>
    </row>
    <row r="83" spans="1:9" ht="15.75">
      <c r="A83" s="41"/>
      <c r="B83" s="40"/>
      <c r="C83" s="43" t="s">
        <v>150</v>
      </c>
      <c r="D83" s="13"/>
      <c r="E83" s="13"/>
      <c r="F83" s="28"/>
      <c r="G83" s="42"/>
      <c r="H83" s="42"/>
      <c r="I83" s="42"/>
    </row>
    <row r="84" spans="1:9" ht="12.75">
      <c r="A84" s="3"/>
      <c r="B84" s="6"/>
      <c r="C84" s="32" t="s">
        <v>151</v>
      </c>
      <c r="D84" s="2"/>
      <c r="E84" s="2"/>
      <c r="F84" s="22"/>
      <c r="G84" s="23"/>
      <c r="H84" s="23"/>
      <c r="I84" s="25"/>
    </row>
    <row r="85" spans="1:9" ht="12.75">
      <c r="A85" s="3" t="s">
        <v>164</v>
      </c>
      <c r="B85" s="6" t="s">
        <v>8</v>
      </c>
      <c r="C85" s="12" t="s">
        <v>84</v>
      </c>
      <c r="D85" s="2" t="s">
        <v>3</v>
      </c>
      <c r="E85" s="2">
        <v>445</v>
      </c>
      <c r="F85" s="22">
        <v>300</v>
      </c>
      <c r="G85" s="26">
        <f>E85*F85</f>
        <v>133500</v>
      </c>
      <c r="H85" s="26"/>
      <c r="I85" s="27"/>
    </row>
    <row r="86" spans="1:9" ht="12.75">
      <c r="A86" s="3" t="s">
        <v>164</v>
      </c>
      <c r="B86" s="6" t="s">
        <v>9</v>
      </c>
      <c r="C86" s="12" t="s">
        <v>87</v>
      </c>
      <c r="D86" s="2" t="s">
        <v>3</v>
      </c>
      <c r="E86" s="2">
        <v>440</v>
      </c>
      <c r="F86" s="22">
        <v>250</v>
      </c>
      <c r="G86" s="26">
        <f>E86*F86</f>
        <v>110000</v>
      </c>
      <c r="H86" s="26"/>
      <c r="I86" s="27"/>
    </row>
    <row r="87" spans="1:9" ht="12.75">
      <c r="A87" s="3" t="s">
        <v>164</v>
      </c>
      <c r="B87" s="6" t="s">
        <v>10</v>
      </c>
      <c r="C87" s="12" t="s">
        <v>88</v>
      </c>
      <c r="D87" s="2" t="s">
        <v>3</v>
      </c>
      <c r="E87" s="2">
        <v>70</v>
      </c>
      <c r="F87" s="22">
        <v>50</v>
      </c>
      <c r="G87" s="26">
        <f>E87*F87</f>
        <v>3500</v>
      </c>
      <c r="H87" s="26"/>
      <c r="I87" s="27"/>
    </row>
    <row r="88" spans="1:9" ht="12.75">
      <c r="A88" s="3" t="s">
        <v>164</v>
      </c>
      <c r="B88" s="6" t="s">
        <v>11</v>
      </c>
      <c r="C88" s="12" t="s">
        <v>89</v>
      </c>
      <c r="D88" s="2" t="s">
        <v>33</v>
      </c>
      <c r="E88" s="2">
        <v>1875</v>
      </c>
      <c r="F88" s="22">
        <v>95</v>
      </c>
      <c r="G88" s="26"/>
      <c r="H88" s="26">
        <f>E88*F88</f>
        <v>178125</v>
      </c>
      <c r="I88" s="27"/>
    </row>
    <row r="89" spans="1:9" ht="12.75">
      <c r="A89" s="3" t="s">
        <v>164</v>
      </c>
      <c r="B89" s="6" t="s">
        <v>12</v>
      </c>
      <c r="C89" s="12" t="s">
        <v>91</v>
      </c>
      <c r="D89" s="2" t="s">
        <v>33</v>
      </c>
      <c r="E89" s="2">
        <v>1875</v>
      </c>
      <c r="F89" s="22">
        <v>65</v>
      </c>
      <c r="G89" s="26"/>
      <c r="H89" s="26">
        <f aca="true" t="shared" si="3" ref="H89:H95">E89*F89</f>
        <v>121875</v>
      </c>
      <c r="I89" s="27"/>
    </row>
    <row r="90" spans="1:9" ht="12.75">
      <c r="A90" s="3" t="s">
        <v>164</v>
      </c>
      <c r="B90" s="6" t="s">
        <v>13</v>
      </c>
      <c r="C90" s="12" t="s">
        <v>60</v>
      </c>
      <c r="D90" s="2" t="s">
        <v>35</v>
      </c>
      <c r="E90" s="2">
        <v>4.9</v>
      </c>
      <c r="F90" s="22">
        <v>1000</v>
      </c>
      <c r="G90" s="26"/>
      <c r="H90" s="26">
        <f t="shared" si="3"/>
        <v>4900</v>
      </c>
      <c r="I90" s="27"/>
    </row>
    <row r="91" spans="1:9" ht="12.75">
      <c r="A91" s="3" t="s">
        <v>164</v>
      </c>
      <c r="B91" s="6" t="s">
        <v>101</v>
      </c>
      <c r="C91" s="12" t="s">
        <v>90</v>
      </c>
      <c r="D91" s="2" t="s">
        <v>34</v>
      </c>
      <c r="E91" s="2">
        <v>178</v>
      </c>
      <c r="F91" s="22">
        <v>500</v>
      </c>
      <c r="G91" s="26"/>
      <c r="H91" s="26">
        <f t="shared" si="3"/>
        <v>89000</v>
      </c>
      <c r="I91" s="27"/>
    </row>
    <row r="92" spans="1:9" ht="12.75">
      <c r="A92" s="3" t="s">
        <v>164</v>
      </c>
      <c r="B92" s="6" t="s">
        <v>102</v>
      </c>
      <c r="C92" s="12" t="s">
        <v>95</v>
      </c>
      <c r="D92" s="2" t="s">
        <v>3</v>
      </c>
      <c r="E92" s="2">
        <v>701</v>
      </c>
      <c r="F92" s="22">
        <v>105</v>
      </c>
      <c r="G92" s="26"/>
      <c r="H92" s="26">
        <f t="shared" si="3"/>
        <v>73605</v>
      </c>
      <c r="I92" s="27"/>
    </row>
    <row r="93" spans="1:9" ht="12.75">
      <c r="A93" s="3" t="s">
        <v>164</v>
      </c>
      <c r="B93" s="6" t="s">
        <v>103</v>
      </c>
      <c r="C93" s="12" t="s">
        <v>96</v>
      </c>
      <c r="D93" s="2" t="s">
        <v>3</v>
      </c>
      <c r="E93" s="2">
        <v>701</v>
      </c>
      <c r="F93" s="22">
        <v>125</v>
      </c>
      <c r="G93" s="26"/>
      <c r="H93" s="26">
        <f t="shared" si="3"/>
        <v>87625</v>
      </c>
      <c r="I93" s="27"/>
    </row>
    <row r="94" spans="1:9" ht="12.75">
      <c r="A94" s="3" t="s">
        <v>164</v>
      </c>
      <c r="B94" s="6" t="s">
        <v>104</v>
      </c>
      <c r="C94" s="12" t="s">
        <v>92</v>
      </c>
      <c r="D94" s="2" t="s">
        <v>77</v>
      </c>
      <c r="E94" s="2">
        <v>415</v>
      </c>
      <c r="F94" s="22">
        <v>7</v>
      </c>
      <c r="G94" s="26"/>
      <c r="H94" s="26">
        <f t="shared" si="3"/>
        <v>2905</v>
      </c>
      <c r="I94" s="27"/>
    </row>
    <row r="95" spans="1:9" ht="12.75">
      <c r="A95" s="3" t="s">
        <v>164</v>
      </c>
      <c r="B95" s="6" t="s">
        <v>105</v>
      </c>
      <c r="C95" s="12" t="s">
        <v>93</v>
      </c>
      <c r="D95" s="2" t="s">
        <v>94</v>
      </c>
      <c r="E95" s="2">
        <v>13</v>
      </c>
      <c r="F95" s="22">
        <v>1000</v>
      </c>
      <c r="G95" s="26"/>
      <c r="H95" s="26">
        <f t="shared" si="3"/>
        <v>13000</v>
      </c>
      <c r="I95" s="27"/>
    </row>
    <row r="96" spans="1:9" ht="12.75">
      <c r="A96" s="3"/>
      <c r="B96" s="6"/>
      <c r="C96" s="12"/>
      <c r="D96" s="2"/>
      <c r="E96" s="2"/>
      <c r="F96" s="22"/>
      <c r="G96" s="23"/>
      <c r="H96" s="23"/>
      <c r="I96" s="25"/>
    </row>
    <row r="97" spans="1:9" ht="12.75">
      <c r="A97" s="3"/>
      <c r="B97" s="6"/>
      <c r="C97" s="32" t="s">
        <v>152</v>
      </c>
      <c r="D97" s="2"/>
      <c r="E97" s="2"/>
      <c r="F97" s="22"/>
      <c r="G97" s="23"/>
      <c r="H97" s="23"/>
      <c r="I97" s="25"/>
    </row>
    <row r="98" spans="1:9" ht="12.75">
      <c r="A98" s="3" t="s">
        <v>164</v>
      </c>
      <c r="B98" s="6" t="s">
        <v>14</v>
      </c>
      <c r="C98" s="1" t="s">
        <v>153</v>
      </c>
      <c r="D98" s="2" t="s">
        <v>3</v>
      </c>
      <c r="E98" s="2">
        <v>285</v>
      </c>
      <c r="F98" s="22">
        <v>450</v>
      </c>
      <c r="G98" s="26">
        <f>E98*F98</f>
        <v>128250</v>
      </c>
      <c r="H98" s="26"/>
      <c r="I98" s="27"/>
    </row>
    <row r="99" spans="1:9" ht="12.75">
      <c r="A99" s="3" t="s">
        <v>164</v>
      </c>
      <c r="B99" s="6" t="s">
        <v>15</v>
      </c>
      <c r="C99" s="1" t="s">
        <v>154</v>
      </c>
      <c r="D99" s="2" t="s">
        <v>3</v>
      </c>
      <c r="E99" s="2">
        <v>66</v>
      </c>
      <c r="F99" s="22">
        <v>450</v>
      </c>
      <c r="G99" s="26">
        <f>E99*F99</f>
        <v>29700</v>
      </c>
      <c r="H99" s="26"/>
      <c r="I99" s="27"/>
    </row>
    <row r="100" spans="1:9" ht="12.75">
      <c r="A100" s="3" t="s">
        <v>164</v>
      </c>
      <c r="B100" s="6" t="s">
        <v>16</v>
      </c>
      <c r="C100" s="1" t="s">
        <v>97</v>
      </c>
      <c r="D100" s="2" t="s">
        <v>3</v>
      </c>
      <c r="E100" s="2">
        <v>321</v>
      </c>
      <c r="F100" s="22">
        <v>450</v>
      </c>
      <c r="G100" s="26"/>
      <c r="H100" s="26">
        <f aca="true" t="shared" si="4" ref="H100:H105">E100*F100</f>
        <v>144450</v>
      </c>
      <c r="I100" s="27"/>
    </row>
    <row r="101" spans="1:9" ht="12.75">
      <c r="A101" s="3" t="s">
        <v>164</v>
      </c>
      <c r="B101" s="6" t="s">
        <v>17</v>
      </c>
      <c r="C101" s="1" t="s">
        <v>45</v>
      </c>
      <c r="D101" s="2" t="s">
        <v>1</v>
      </c>
      <c r="E101" s="2">
        <v>150</v>
      </c>
      <c r="F101" s="22">
        <v>250</v>
      </c>
      <c r="G101" s="26"/>
      <c r="H101" s="26">
        <f t="shared" si="4"/>
        <v>37500</v>
      </c>
      <c r="I101" s="27"/>
    </row>
    <row r="102" spans="1:9" ht="12.75">
      <c r="A102" s="3" t="s">
        <v>164</v>
      </c>
      <c r="B102" s="6" t="s">
        <v>18</v>
      </c>
      <c r="C102" s="1" t="s">
        <v>46</v>
      </c>
      <c r="D102" s="2" t="s">
        <v>98</v>
      </c>
      <c r="E102" s="2">
        <v>46</v>
      </c>
      <c r="F102" s="22">
        <v>50</v>
      </c>
      <c r="G102" s="26"/>
      <c r="H102" s="26">
        <f t="shared" si="4"/>
        <v>2300</v>
      </c>
      <c r="I102" s="27"/>
    </row>
    <row r="103" spans="1:9" ht="12.75">
      <c r="A103" s="3" t="s">
        <v>164</v>
      </c>
      <c r="B103" s="6" t="s">
        <v>19</v>
      </c>
      <c r="C103" s="1" t="s">
        <v>48</v>
      </c>
      <c r="D103" s="2" t="s">
        <v>34</v>
      </c>
      <c r="E103" s="2">
        <v>4</v>
      </c>
      <c r="F103" s="22">
        <v>200</v>
      </c>
      <c r="G103" s="26"/>
      <c r="H103" s="26">
        <f t="shared" si="4"/>
        <v>800</v>
      </c>
      <c r="I103" s="27"/>
    </row>
    <row r="104" spans="1:9" ht="12.75">
      <c r="A104" s="3" t="s">
        <v>164</v>
      </c>
      <c r="B104" s="6" t="s">
        <v>20</v>
      </c>
      <c r="C104" s="1" t="s">
        <v>47</v>
      </c>
      <c r="D104" s="2" t="s">
        <v>34</v>
      </c>
      <c r="E104" s="2">
        <v>78</v>
      </c>
      <c r="F104" s="22">
        <v>30</v>
      </c>
      <c r="G104" s="26"/>
      <c r="H104" s="26">
        <f t="shared" si="4"/>
        <v>2340</v>
      </c>
      <c r="I104" s="27"/>
    </row>
    <row r="105" spans="1:9" ht="12.75">
      <c r="A105" s="3" t="s">
        <v>164</v>
      </c>
      <c r="B105" s="6" t="s">
        <v>24</v>
      </c>
      <c r="C105" s="12" t="s">
        <v>99</v>
      </c>
      <c r="D105" s="2" t="s">
        <v>77</v>
      </c>
      <c r="E105" s="2">
        <v>39</v>
      </c>
      <c r="F105" s="22">
        <v>100</v>
      </c>
      <c r="G105" s="26"/>
      <c r="H105" s="26">
        <f t="shared" si="4"/>
        <v>3900</v>
      </c>
      <c r="I105" s="27"/>
    </row>
    <row r="106" spans="1:9" ht="12.75">
      <c r="A106" s="3"/>
      <c r="B106" s="6"/>
      <c r="C106" s="12"/>
      <c r="D106" s="2"/>
      <c r="E106" s="2"/>
      <c r="F106" s="22"/>
      <c r="G106" s="23"/>
      <c r="H106" s="23"/>
      <c r="I106" s="25"/>
    </row>
    <row r="107" spans="1:9" ht="12.75">
      <c r="A107" s="3"/>
      <c r="B107" s="6"/>
      <c r="C107" s="32" t="s">
        <v>155</v>
      </c>
      <c r="D107" s="2"/>
      <c r="E107" s="2"/>
      <c r="F107" s="22"/>
      <c r="G107" s="26"/>
      <c r="H107" s="26"/>
      <c r="I107" s="27"/>
    </row>
    <row r="108" spans="1:9" ht="12.75">
      <c r="A108" s="3" t="s">
        <v>164</v>
      </c>
      <c r="B108" s="6" t="s">
        <v>37</v>
      </c>
      <c r="C108" s="1" t="s">
        <v>106</v>
      </c>
      <c r="D108" s="2" t="s">
        <v>3</v>
      </c>
      <c r="E108" s="2">
        <v>747</v>
      </c>
      <c r="F108" s="22">
        <v>170</v>
      </c>
      <c r="G108" s="26">
        <f>E108*F108</f>
        <v>126990</v>
      </c>
      <c r="H108" s="26"/>
      <c r="I108" s="27"/>
    </row>
    <row r="109" spans="1:9" ht="12.75">
      <c r="A109" s="3" t="s">
        <v>164</v>
      </c>
      <c r="B109" s="6" t="s">
        <v>38</v>
      </c>
      <c r="C109" s="1" t="s">
        <v>100</v>
      </c>
      <c r="D109" s="2" t="s">
        <v>3</v>
      </c>
      <c r="E109" s="2">
        <v>313</v>
      </c>
      <c r="F109" s="22">
        <v>90</v>
      </c>
      <c r="G109" s="26">
        <f>E109*F109</f>
        <v>28170</v>
      </c>
      <c r="H109" s="26"/>
      <c r="I109" s="27"/>
    </row>
    <row r="110" spans="1:9" ht="12.75">
      <c r="A110" s="3" t="s">
        <v>164</v>
      </c>
      <c r="B110" s="6" t="s">
        <v>39</v>
      </c>
      <c r="C110" s="1" t="s">
        <v>107</v>
      </c>
      <c r="D110" s="2" t="s">
        <v>3</v>
      </c>
      <c r="E110" s="2">
        <v>739</v>
      </c>
      <c r="F110" s="22">
        <v>90</v>
      </c>
      <c r="G110" s="26">
        <f>E110*F110</f>
        <v>66510</v>
      </c>
      <c r="H110" s="26"/>
      <c r="I110" s="27"/>
    </row>
    <row r="111" spans="1:9" ht="12.75">
      <c r="A111" s="3" t="s">
        <v>164</v>
      </c>
      <c r="B111" s="6" t="s">
        <v>40</v>
      </c>
      <c r="C111" s="1" t="s">
        <v>72</v>
      </c>
      <c r="D111" s="2" t="s">
        <v>73</v>
      </c>
      <c r="E111" s="11">
        <v>29</v>
      </c>
      <c r="F111" s="26">
        <v>50</v>
      </c>
      <c r="G111" s="26"/>
      <c r="H111" s="26">
        <f>E111*F111</f>
        <v>1450</v>
      </c>
      <c r="I111" s="27"/>
    </row>
    <row r="112" spans="1:9" ht="12.75">
      <c r="A112" s="3" t="s">
        <v>164</v>
      </c>
      <c r="B112" s="6" t="s">
        <v>41</v>
      </c>
      <c r="C112" s="1" t="s">
        <v>71</v>
      </c>
      <c r="D112" s="2" t="s">
        <v>1</v>
      </c>
      <c r="E112" s="11">
        <v>78</v>
      </c>
      <c r="F112" s="26">
        <v>350</v>
      </c>
      <c r="G112" s="26"/>
      <c r="H112" s="26">
        <f aca="true" t="shared" si="5" ref="H112:H118">E112*F112</f>
        <v>27300</v>
      </c>
      <c r="I112" s="27"/>
    </row>
    <row r="113" spans="1:9" ht="12.75">
      <c r="A113" s="3" t="s">
        <v>164</v>
      </c>
      <c r="B113" s="6" t="s">
        <v>42</v>
      </c>
      <c r="C113" s="1" t="s">
        <v>74</v>
      </c>
      <c r="D113" s="2" t="s">
        <v>1</v>
      </c>
      <c r="E113" s="11">
        <v>98</v>
      </c>
      <c r="F113" s="26">
        <v>350</v>
      </c>
      <c r="G113" s="26"/>
      <c r="H113" s="26">
        <f t="shared" si="5"/>
        <v>34300</v>
      </c>
      <c r="I113" s="27"/>
    </row>
    <row r="114" spans="1:9" ht="12.75">
      <c r="A114" s="3" t="s">
        <v>164</v>
      </c>
      <c r="B114" s="6" t="s">
        <v>156</v>
      </c>
      <c r="C114" s="1" t="s">
        <v>75</v>
      </c>
      <c r="D114" s="2" t="s">
        <v>34</v>
      </c>
      <c r="E114" s="11">
        <v>250</v>
      </c>
      <c r="F114" s="26">
        <v>120</v>
      </c>
      <c r="G114" s="26"/>
      <c r="H114" s="26">
        <f t="shared" si="5"/>
        <v>30000</v>
      </c>
      <c r="I114" s="27"/>
    </row>
    <row r="115" spans="1:9" ht="12.75">
      <c r="A115" s="3" t="s">
        <v>164</v>
      </c>
      <c r="B115" s="6" t="s">
        <v>157</v>
      </c>
      <c r="C115" s="1" t="s">
        <v>76</v>
      </c>
      <c r="D115" s="2" t="s">
        <v>77</v>
      </c>
      <c r="E115" s="11">
        <v>290</v>
      </c>
      <c r="F115" s="26">
        <v>20</v>
      </c>
      <c r="G115" s="26"/>
      <c r="H115" s="26">
        <f t="shared" si="5"/>
        <v>5800</v>
      </c>
      <c r="I115" s="27"/>
    </row>
    <row r="116" spans="1:9" ht="12.75">
      <c r="A116" s="3" t="s">
        <v>164</v>
      </c>
      <c r="B116" s="6" t="s">
        <v>158</v>
      </c>
      <c r="C116" s="1" t="s">
        <v>78</v>
      </c>
      <c r="D116" s="2" t="s">
        <v>79</v>
      </c>
      <c r="E116" s="11">
        <v>32</v>
      </c>
      <c r="F116" s="26">
        <v>1200</v>
      </c>
      <c r="G116" s="26"/>
      <c r="H116" s="26">
        <f t="shared" si="5"/>
        <v>38400</v>
      </c>
      <c r="I116" s="27"/>
    </row>
    <row r="117" spans="1:9" ht="12.75">
      <c r="A117" s="3" t="s">
        <v>164</v>
      </c>
      <c r="B117" s="6" t="s">
        <v>159</v>
      </c>
      <c r="C117" s="1" t="s">
        <v>80</v>
      </c>
      <c r="D117" s="2" t="s">
        <v>81</v>
      </c>
      <c r="E117" s="11">
        <v>18</v>
      </c>
      <c r="F117" s="26">
        <v>70</v>
      </c>
      <c r="G117" s="26"/>
      <c r="H117" s="26">
        <f t="shared" si="5"/>
        <v>1260</v>
      </c>
      <c r="I117" s="27"/>
    </row>
    <row r="118" spans="1:9" ht="12.75">
      <c r="A118" s="3" t="s">
        <v>164</v>
      </c>
      <c r="B118" s="6" t="s">
        <v>160</v>
      </c>
      <c r="C118" s="1" t="s">
        <v>82</v>
      </c>
      <c r="D118" s="2" t="s">
        <v>34</v>
      </c>
      <c r="E118" s="11">
        <v>151</v>
      </c>
      <c r="F118" s="26">
        <v>30</v>
      </c>
      <c r="G118" s="26"/>
      <c r="H118" s="26">
        <f t="shared" si="5"/>
        <v>4530</v>
      </c>
      <c r="I118" s="27"/>
    </row>
    <row r="119" spans="1:9" ht="12.75">
      <c r="A119" s="3"/>
      <c r="B119" s="6"/>
      <c r="C119" s="32" t="s">
        <v>161</v>
      </c>
      <c r="D119" s="11"/>
      <c r="E119" s="11"/>
      <c r="F119" s="26"/>
      <c r="G119" s="23">
        <f>SUM(G85:G118)</f>
        <v>626620</v>
      </c>
      <c r="H119" s="23">
        <f>SUM(H85:H118)</f>
        <v>905365</v>
      </c>
      <c r="I119" s="52">
        <f>SUM(G119:H119)</f>
        <v>1531985</v>
      </c>
    </row>
    <row r="120" spans="1:9" ht="12.75">
      <c r="A120" s="3"/>
      <c r="B120" s="6"/>
      <c r="C120" s="32"/>
      <c r="D120" s="11"/>
      <c r="E120" s="11"/>
      <c r="F120" s="26"/>
      <c r="G120" s="23"/>
      <c r="H120" s="23"/>
      <c r="I120" s="25"/>
    </row>
    <row r="121" spans="1:9" ht="12.75">
      <c r="A121" s="3"/>
      <c r="B121" s="6"/>
      <c r="C121" s="32" t="s">
        <v>174</v>
      </c>
      <c r="D121" s="11"/>
      <c r="E121" s="11"/>
      <c r="F121" s="26"/>
      <c r="G121" s="23"/>
      <c r="H121" s="23"/>
      <c r="I121" s="25"/>
    </row>
    <row r="122" spans="1:9" ht="25.5">
      <c r="A122" s="3" t="s">
        <v>164</v>
      </c>
      <c r="B122" s="6" t="s">
        <v>170</v>
      </c>
      <c r="C122" s="49" t="s">
        <v>172</v>
      </c>
      <c r="D122" s="11" t="s">
        <v>53</v>
      </c>
      <c r="E122" s="11">
        <v>8</v>
      </c>
      <c r="F122" s="26">
        <v>1100</v>
      </c>
      <c r="G122" s="26">
        <f>E122*F122</f>
        <v>8800</v>
      </c>
      <c r="H122" s="23"/>
      <c r="I122" s="25"/>
    </row>
    <row r="123" spans="1:9" ht="12.75">
      <c r="A123" s="3" t="s">
        <v>164</v>
      </c>
      <c r="B123" s="6" t="s">
        <v>171</v>
      </c>
      <c r="C123" s="12" t="s">
        <v>175</v>
      </c>
      <c r="D123" s="11" t="s">
        <v>53</v>
      </c>
      <c r="E123" s="11">
        <v>8</v>
      </c>
      <c r="F123" s="26">
        <v>4000</v>
      </c>
      <c r="G123" s="23"/>
      <c r="H123" s="55">
        <f>E123*F123</f>
        <v>32000</v>
      </c>
      <c r="I123" s="25"/>
    </row>
    <row r="124" spans="1:9" ht="12.75">
      <c r="A124" s="3"/>
      <c r="B124" s="6"/>
      <c r="C124" s="12"/>
      <c r="D124" s="11"/>
      <c r="E124" s="11"/>
      <c r="F124" s="26"/>
      <c r="G124" s="23">
        <f>SUM(G122:G123)</f>
        <v>8800</v>
      </c>
      <c r="H124" s="23">
        <f>SUM(H123)</f>
        <v>32000</v>
      </c>
      <c r="I124" s="52">
        <f>G124+H124</f>
        <v>40800</v>
      </c>
    </row>
    <row r="125" spans="1:9" s="16" customFormat="1" ht="15">
      <c r="A125" s="14"/>
      <c r="B125" s="14"/>
      <c r="C125" s="14" t="s">
        <v>162</v>
      </c>
      <c r="D125" s="15"/>
      <c r="E125" s="15"/>
      <c r="F125" s="29"/>
      <c r="G125" s="29"/>
      <c r="H125" s="29"/>
      <c r="I125" s="29"/>
    </row>
    <row r="126" spans="1:9" s="16" customFormat="1" ht="15">
      <c r="A126" s="14"/>
      <c r="B126" s="14"/>
      <c r="C126" s="14"/>
      <c r="D126" s="15"/>
      <c r="E126" s="15"/>
      <c r="F126" s="29"/>
      <c r="G126" s="29"/>
      <c r="H126" s="29"/>
      <c r="I126" s="29"/>
    </row>
    <row r="127" spans="1:9" ht="15">
      <c r="A127" s="1"/>
      <c r="B127" s="1"/>
      <c r="C127" s="14" t="s">
        <v>112</v>
      </c>
      <c r="D127" s="2" t="s">
        <v>3</v>
      </c>
      <c r="E127" s="2">
        <v>572</v>
      </c>
      <c r="F127" s="22">
        <v>1429.1</v>
      </c>
      <c r="G127" s="22">
        <f>E127*F127</f>
        <v>817445.2</v>
      </c>
      <c r="H127" s="22"/>
      <c r="I127" s="29"/>
    </row>
    <row r="128" spans="1:9" ht="15">
      <c r="A128" s="1"/>
      <c r="B128" s="1"/>
      <c r="C128" s="14" t="s">
        <v>112</v>
      </c>
      <c r="D128" s="2" t="s">
        <v>3</v>
      </c>
      <c r="E128" s="2">
        <v>572</v>
      </c>
      <c r="F128" s="22">
        <v>2241.89</v>
      </c>
      <c r="G128" s="22"/>
      <c r="H128" s="22">
        <f>E128*F128</f>
        <v>1282361.0799999998</v>
      </c>
      <c r="I128" s="29"/>
    </row>
    <row r="129" spans="1:9" ht="15">
      <c r="A129" s="1"/>
      <c r="B129" s="1"/>
      <c r="C129" s="39" t="s">
        <v>165</v>
      </c>
      <c r="D129" s="2"/>
      <c r="E129" s="2"/>
      <c r="F129" s="22"/>
      <c r="G129" s="23">
        <f>SUM(G127:G128)</f>
        <v>817445.2</v>
      </c>
      <c r="H129" s="23">
        <f>SUM(H128)</f>
        <v>1282361.0799999998</v>
      </c>
      <c r="I129" s="29">
        <f>G127+H128</f>
        <v>2099806.28</v>
      </c>
    </row>
    <row r="130" spans="1:9" ht="15">
      <c r="A130" s="1"/>
      <c r="B130" s="1"/>
      <c r="C130" s="14" t="s">
        <v>113</v>
      </c>
      <c r="D130" s="2" t="s">
        <v>3</v>
      </c>
      <c r="E130" s="2">
        <v>249</v>
      </c>
      <c r="F130" s="22">
        <v>288.82</v>
      </c>
      <c r="G130" s="22">
        <f>E130*F130</f>
        <v>71916.18</v>
      </c>
      <c r="H130" s="22"/>
      <c r="I130" s="29"/>
    </row>
    <row r="131" spans="1:9" ht="15">
      <c r="A131" s="1"/>
      <c r="B131" s="1"/>
      <c r="C131" s="14" t="s">
        <v>113</v>
      </c>
      <c r="D131" s="2" t="s">
        <v>3</v>
      </c>
      <c r="E131" s="2">
        <v>249</v>
      </c>
      <c r="F131" s="22">
        <v>447.35</v>
      </c>
      <c r="G131" s="22"/>
      <c r="H131" s="22">
        <f>E131*F131</f>
        <v>111390.15000000001</v>
      </c>
      <c r="I131" s="29"/>
    </row>
    <row r="132" spans="1:9" ht="15">
      <c r="A132" s="1"/>
      <c r="B132" s="1"/>
      <c r="C132" s="14" t="s">
        <v>166</v>
      </c>
      <c r="D132" s="2"/>
      <c r="E132" s="2"/>
      <c r="F132" s="22"/>
      <c r="G132" s="23">
        <f>SUM(G130:G131)</f>
        <v>71916.18</v>
      </c>
      <c r="H132" s="23">
        <f>SUM(H131)</f>
        <v>111390.15000000001</v>
      </c>
      <c r="I132" s="29">
        <f>G130+H131</f>
        <v>183306.33000000002</v>
      </c>
    </row>
    <row r="133" spans="1:9" ht="15">
      <c r="A133" s="1"/>
      <c r="B133" s="1"/>
      <c r="C133" s="14" t="s">
        <v>114</v>
      </c>
      <c r="D133" s="2" t="s">
        <v>3</v>
      </c>
      <c r="E133" s="2">
        <v>249</v>
      </c>
      <c r="F133" s="22">
        <v>400</v>
      </c>
      <c r="G133" s="22">
        <f>E133*F133</f>
        <v>99600</v>
      </c>
      <c r="H133" s="22"/>
      <c r="I133" s="29"/>
    </row>
    <row r="134" spans="1:9" ht="15">
      <c r="A134" s="1"/>
      <c r="B134" s="1"/>
      <c r="C134" s="14" t="s">
        <v>114</v>
      </c>
      <c r="D134" s="2" t="s">
        <v>3</v>
      </c>
      <c r="E134" s="2">
        <v>249</v>
      </c>
      <c r="F134" s="22">
        <v>600</v>
      </c>
      <c r="G134" s="22"/>
      <c r="H134" s="22">
        <f>E134*F134</f>
        <v>149400</v>
      </c>
      <c r="I134" s="29"/>
    </row>
    <row r="135" spans="1:9" ht="15">
      <c r="A135" s="1"/>
      <c r="B135" s="1"/>
      <c r="C135" s="14"/>
      <c r="D135" s="2"/>
      <c r="E135" s="2"/>
      <c r="F135" s="22"/>
      <c r="G135" s="23">
        <f>SUM(G133:G134)</f>
        <v>99600</v>
      </c>
      <c r="H135" s="23">
        <f>SUM(H134)</f>
        <v>149400</v>
      </c>
      <c r="I135" s="29">
        <f>G135+H135</f>
        <v>249000</v>
      </c>
    </row>
    <row r="136" spans="1:9" s="19" customFormat="1" ht="18">
      <c r="A136" s="17"/>
      <c r="B136" s="17"/>
      <c r="C136" s="17" t="s">
        <v>115</v>
      </c>
      <c r="D136" s="17"/>
      <c r="E136" s="18"/>
      <c r="F136" s="30"/>
      <c r="G136" s="30"/>
      <c r="H136" s="30"/>
      <c r="I136" s="31">
        <f>I59+I81+I119+I129+I132+I135+I124</f>
        <v>6691357.609999999</v>
      </c>
    </row>
    <row r="137" spans="1:9" s="19" customFormat="1" ht="18">
      <c r="A137" s="17"/>
      <c r="B137" s="17"/>
      <c r="C137" s="17"/>
      <c r="D137" s="17"/>
      <c r="E137" s="18"/>
      <c r="F137" s="30"/>
      <c r="G137" s="23">
        <f>G135+G132+G129+G119+G81+G59+G124</f>
        <v>2816181.38</v>
      </c>
      <c r="H137" s="23">
        <f>H135+H132+H129+H119+H81+H59+H124</f>
        <v>3875176.23</v>
      </c>
      <c r="I137" s="31"/>
    </row>
    <row r="138" spans="1:9" s="19" customFormat="1" ht="26.25">
      <c r="A138" s="17"/>
      <c r="B138" s="17"/>
      <c r="C138" s="4" t="s">
        <v>167</v>
      </c>
      <c r="D138" s="17"/>
      <c r="E138" s="18"/>
      <c r="F138" s="30"/>
      <c r="G138" s="30"/>
      <c r="H138" s="30"/>
      <c r="I138" s="48">
        <f>H137*4%</f>
        <v>155007.0492</v>
      </c>
    </row>
    <row r="139" spans="1:9" s="19" customFormat="1" ht="26.25">
      <c r="A139" s="17"/>
      <c r="B139" s="17"/>
      <c r="C139" s="4" t="s">
        <v>168</v>
      </c>
      <c r="D139" s="17"/>
      <c r="E139" s="18"/>
      <c r="F139" s="30"/>
      <c r="G139" s="30"/>
      <c r="H139" s="30"/>
      <c r="I139" s="48">
        <f>G137*2.56%</f>
        <v>72094.243328</v>
      </c>
    </row>
    <row r="140" spans="1:9" s="19" customFormat="1" ht="18">
      <c r="A140" s="17"/>
      <c r="B140" s="17"/>
      <c r="C140" s="47" t="s">
        <v>169</v>
      </c>
      <c r="D140" s="17"/>
      <c r="E140" s="18"/>
      <c r="F140" s="30"/>
      <c r="G140" s="30"/>
      <c r="H140" s="30"/>
      <c r="I140" s="48">
        <f>G137*15%</f>
        <v>422427.207</v>
      </c>
    </row>
    <row r="141" spans="1:9" ht="4.5" customHeight="1">
      <c r="A141" s="1"/>
      <c r="B141" s="1"/>
      <c r="C141" s="1"/>
      <c r="D141" s="1"/>
      <c r="E141" s="2"/>
      <c r="F141" s="22"/>
      <c r="G141" s="22"/>
      <c r="H141" s="22"/>
      <c r="I141" s="24"/>
    </row>
    <row r="142" spans="1:9" s="19" customFormat="1" ht="18">
      <c r="A142" s="17"/>
      <c r="B142" s="17"/>
      <c r="C142" s="17" t="s">
        <v>173</v>
      </c>
      <c r="D142" s="17"/>
      <c r="E142" s="17"/>
      <c r="F142" s="31"/>
      <c r="G142" s="31"/>
      <c r="H142" s="31"/>
      <c r="I142" s="31">
        <f>SUM(I136:I141)</f>
        <v>7340886.1095280005</v>
      </c>
    </row>
    <row r="144" ht="12.75">
      <c r="C144" s="50" t="s">
        <v>176</v>
      </c>
    </row>
    <row r="145" ht="12.75">
      <c r="C145" s="50"/>
    </row>
    <row r="146" spans="3:7" ht="12.75">
      <c r="C146" s="16"/>
      <c r="D146" s="51"/>
      <c r="E146" s="51"/>
      <c r="F146" s="16"/>
      <c r="G146" s="16"/>
    </row>
    <row r="147" spans="3:7" ht="12.75">
      <c r="C147" s="16"/>
      <c r="D147" s="51"/>
      <c r="E147" s="51"/>
      <c r="F147" s="16"/>
      <c r="G147" s="16"/>
    </row>
    <row r="148" spans="3:7" ht="12.75">
      <c r="C148" s="16"/>
      <c r="D148" s="51"/>
      <c r="E148" s="51"/>
      <c r="F148" s="16"/>
      <c r="G148" s="16"/>
    </row>
    <row r="149" ht="12.75">
      <c r="C149" s="50"/>
    </row>
  </sheetData>
  <sheetProtection/>
  <mergeCells count="1">
    <mergeCell ref="C10:I10"/>
  </mergeCells>
  <printOptions/>
  <pageMargins left="0.75" right="0.75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Павел</cp:lastModifiedBy>
  <cp:lastPrinted>2008-01-18T14:57:24Z</cp:lastPrinted>
  <dcterms:created xsi:type="dcterms:W3CDTF">1996-10-08T23:32:33Z</dcterms:created>
  <dcterms:modified xsi:type="dcterms:W3CDTF">2009-12-18T04:18:26Z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281585928</vt:i4>
  </property>
  <property fmtid="{D5CDD505-2E9C-101B-9397-08002B2CF9AE}" pid="3" name="_EmailSubject">
    <vt:lpwstr/>
  </property>
  <property fmtid="{D5CDD505-2E9C-101B-9397-08002B2CF9AE}" pid="4" name="_AuthorEmail">
    <vt:lpwstr>Sarafanova@rp-com.ru</vt:lpwstr>
  </property>
  <property fmtid="{D5CDD505-2E9C-101B-9397-08002B2CF9AE}" pid="5" name="_AuthorEmailDisplayName">
    <vt:lpwstr>Сарафанова Анна</vt:lpwstr>
  </property>
  <property fmtid="{D5CDD505-2E9C-101B-9397-08002B2CF9AE}" pid="6" name="_PreviousAdHocReviewCycleID">
    <vt:i4>-1472212482</vt:i4>
  </property>
  <property fmtid="{D5CDD505-2E9C-101B-9397-08002B2CF9AE}" pid="7" name="_ReviewingToolsShownOnce">
    <vt:lpwstr/>
  </property>
</Properties>
</file>